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załacznik do budżetu" sheetId="1" r:id="rId1"/>
  </sheets>
  <definedNames>
    <definedName name="_xlnm.Print_Area" localSheetId="0">'załacznik do budżetu'!$A$1:$T$30</definedName>
  </definedNames>
  <calcPr fullCalcOnLoad="1"/>
</workbook>
</file>

<file path=xl/sharedStrings.xml><?xml version="1.0" encoding="utf-8"?>
<sst xmlns="http://schemas.openxmlformats.org/spreadsheetml/2006/main" count="64" uniqueCount="59">
  <si>
    <t>Dział</t>
  </si>
  <si>
    <t xml:space="preserve">Rozdział </t>
  </si>
  <si>
    <t>Nazwa</t>
  </si>
  <si>
    <t>z tego :</t>
  </si>
  <si>
    <t>Wydatki bieżące</t>
  </si>
  <si>
    <t>z tego:</t>
  </si>
  <si>
    <t>Wydatki jednostek budżetowych</t>
  </si>
  <si>
    <t>dotacje na zadania bieżące</t>
  </si>
  <si>
    <t>świadczenia na rzecz osób fizycznych,</t>
  </si>
  <si>
    <t>obsługa długu</t>
  </si>
  <si>
    <t>1.</t>
  </si>
  <si>
    <t>2.</t>
  </si>
  <si>
    <t>3.</t>
  </si>
  <si>
    <t>4.</t>
  </si>
  <si>
    <t>8.</t>
  </si>
  <si>
    <t>9.</t>
  </si>
  <si>
    <t>10.</t>
  </si>
  <si>
    <t>11.</t>
  </si>
  <si>
    <t>12.</t>
  </si>
  <si>
    <t>13.</t>
  </si>
  <si>
    <t>Różne rozliczenia</t>
  </si>
  <si>
    <t>Rezerwy ogólne i celowe</t>
  </si>
  <si>
    <t>758</t>
  </si>
  <si>
    <t>75818</t>
  </si>
  <si>
    <t>REZERWA OGÓLNA</t>
  </si>
  <si>
    <t>1)</t>
  </si>
  <si>
    <t>2)</t>
  </si>
  <si>
    <t>wypłaty             z tytułu poręczeń             i gwarancji</t>
  </si>
  <si>
    <t>wydatki związane          z realizacją ich statutowych zadań</t>
  </si>
  <si>
    <t>wynagrodzenia                     i składki od nich naliczane</t>
  </si>
  <si>
    <t>14.</t>
  </si>
  <si>
    <t>15.</t>
  </si>
  <si>
    <t>&gt; rezerwa na zadania z zakresu doskonalenia zawodowego nauczycieli</t>
  </si>
  <si>
    <t>&gt; rezerwa na zadania z zakresu oświaty i wychowania oraz edukacyjnej opieki wychowawczej</t>
  </si>
  <si>
    <t>&gt; rezerwa na zadania z zakresu zarządzania kryzysowego</t>
  </si>
  <si>
    <t>16.</t>
  </si>
  <si>
    <t>Wydatki majątkowe</t>
  </si>
  <si>
    <t>inwestycje i zakupy inwestycyjne</t>
  </si>
  <si>
    <t>w tym:</t>
  </si>
  <si>
    <t>Rady Powiatu Pabianickiego</t>
  </si>
  <si>
    <t>do uchwały nr ……………..</t>
  </si>
  <si>
    <t>z dnia …………………...…</t>
  </si>
  <si>
    <t>REZERWY CELOWE na wydatki bieżące,                   w tym:</t>
  </si>
  <si>
    <t>3)</t>
  </si>
  <si>
    <t>REZERWY na wydatki majątkowe, w tym:</t>
  </si>
  <si>
    <t>Załącznik nr 6</t>
  </si>
  <si>
    <t>&gt; rezerwa celowa na inwestycje i zakupy inwestycyjne</t>
  </si>
  <si>
    <t>&gt; rezerwa na wynagrodzenia i składki od nich naliczone dla pracowników pozostałych jednostek</t>
  </si>
  <si>
    <t>&gt; rezerwa na wynagrodzenia i składki od nich naliczone dla pracowników szkół i placówek oświatowych</t>
  </si>
  <si>
    <t>5.</t>
  </si>
  <si>
    <t>6.</t>
  </si>
  <si>
    <t>7.</t>
  </si>
  <si>
    <t>na programy finansowane z udziałem środków, o których mowa w art. 5 ust. 1 pkt. 2 i 3 ustawy o finansach publicznych</t>
  </si>
  <si>
    <t>wydatki na programy finansowane z udziałem środków, o których mowa w art. 5 ust. 1 pkt. 2 i 3 uofp</t>
  </si>
  <si>
    <t>Plan wg uchwały budżetowej</t>
  </si>
  <si>
    <t>ZMIANY</t>
  </si>
  <si>
    <t>zmniejszenia</t>
  </si>
  <si>
    <t>zwiększenia</t>
  </si>
  <si>
    <t>Plan po zmianach na dzień 29.01.2015r.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</si>
</sst>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0\-000"/>
    <numFmt numFmtId="166" formatCode="_-* #,##0.0\ _z_ł_-;\-* #,##0.0\ _z_ł_-;_-* &quot;-&quot;\ _z_ł_-;_-@_-"/>
    <numFmt numFmtId="167" formatCode="_-* #,##0.00\ _z_ł_-;\-* #,##0.00\ _z_ł_-;_-* &quot;-&quot;\ _z_ł_-;_-@_-"/>
    <numFmt numFmtId="168" formatCode="_-* #,##0.0\ _z_ł_-;\-* #,##0.0\ _z_ł_-;_-* &quot;-&quot;??\ _z_ł_-;_-@_-"/>
  </numFmts>
  <fonts count="34">
    <font>
      <sz val="10"/>
      <name val="Arial CE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CE"/>
      <family val="0"/>
    </font>
    <font>
      <sz val="12"/>
      <name val="Arial CE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 CE"/>
      <family val="0"/>
    </font>
    <font>
      <b/>
      <sz val="13"/>
      <name val="Arial CE"/>
      <family val="0"/>
    </font>
    <font>
      <sz val="13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Arial CE"/>
      <family val="0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2" fillId="20" borderId="1" applyNumberFormat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49" fontId="9" fillId="8" borderId="1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 vertical="center" wrapText="1"/>
    </xf>
    <xf numFmtId="0" fontId="10" fillId="0" borderId="0" xfId="0" applyFont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8" fillId="0" borderId="13" xfId="0" applyFont="1" applyBorder="1" applyAlignment="1">
      <alignment horizontal="center"/>
    </xf>
    <xf numFmtId="4" fontId="9" fillId="8" borderId="13" xfId="0" applyNumberFormat="1" applyFont="1" applyFill="1" applyBorder="1" applyAlignment="1">
      <alignment vertical="center" wrapText="1"/>
    </xf>
    <xf numFmtId="4" fontId="9" fillId="0" borderId="13" xfId="0" applyNumberFormat="1" applyFont="1" applyFill="1" applyBorder="1" applyAlignment="1">
      <alignment vertical="center" wrapText="1"/>
    </xf>
    <xf numFmtId="4" fontId="5" fillId="0" borderId="13" xfId="0" applyNumberFormat="1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vertical="center" wrapText="1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8" fillId="0" borderId="19" xfId="0" applyFont="1" applyBorder="1" applyAlignment="1">
      <alignment horizontal="center"/>
    </xf>
    <xf numFmtId="49" fontId="9" fillId="8" borderId="12" xfId="0" applyNumberFormat="1" applyFont="1" applyFill="1" applyBorder="1" applyAlignment="1">
      <alignment horizontal="center" vertical="center" wrapText="1"/>
    </xf>
    <xf numFmtId="167" fontId="3" fillId="8" borderId="19" xfId="42" applyNumberFormat="1" applyFont="1" applyFill="1" applyBorder="1" applyAlignment="1">
      <alignment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167" fontId="7" fillId="0" borderId="19" xfId="42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167" fontId="5" fillId="0" borderId="19" xfId="42" applyNumberFormat="1" applyFont="1" applyFill="1" applyBorder="1" applyAlignment="1">
      <alignment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167" fontId="5" fillId="0" borderId="21" xfId="42" applyNumberFormat="1" applyFont="1" applyFill="1" applyBorder="1" applyAlignment="1">
      <alignment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vertical="center" wrapText="1"/>
    </xf>
    <xf numFmtId="167" fontId="5" fillId="0" borderId="25" xfId="42" applyNumberFormat="1" applyFont="1" applyFill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6" fillId="0" borderId="26" xfId="0" applyFont="1" applyBorder="1" applyAlignment="1">
      <alignment/>
    </xf>
    <xf numFmtId="0" fontId="1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167" fontId="6" fillId="0" borderId="19" xfId="42" applyNumberFormat="1" applyFont="1" applyFill="1" applyBorder="1" applyAlignment="1">
      <alignment vertical="center" wrapText="1"/>
    </xf>
    <xf numFmtId="49" fontId="3" fillId="4" borderId="12" xfId="0" applyNumberFormat="1" applyFont="1" applyFill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right" vertical="center" wrapText="1"/>
    </xf>
    <xf numFmtId="4" fontId="3" fillId="4" borderId="13" xfId="0" applyNumberFormat="1" applyFont="1" applyFill="1" applyBorder="1" applyAlignment="1">
      <alignment vertical="center" wrapText="1"/>
    </xf>
    <xf numFmtId="167" fontId="3" fillId="4" borderId="19" xfId="42" applyNumberFormat="1" applyFont="1" applyFill="1" applyBorder="1" applyAlignment="1">
      <alignment vertical="center" wrapText="1"/>
    </xf>
    <xf numFmtId="49" fontId="3" fillId="4" borderId="10" xfId="0" applyNumberFormat="1" applyFont="1" applyFill="1" applyBorder="1" applyAlignment="1">
      <alignment horizontal="right" vertical="top" wrapText="1"/>
    </xf>
    <xf numFmtId="167" fontId="10" fillId="4" borderId="19" xfId="42" applyNumberFormat="1" applyFont="1" applyFill="1" applyBorder="1" applyAlignment="1">
      <alignment vertical="center" wrapText="1"/>
    </xf>
    <xf numFmtId="49" fontId="3" fillId="4" borderId="20" xfId="0" applyNumberFormat="1" applyFont="1" applyFill="1" applyBorder="1" applyAlignment="1">
      <alignment horizontal="center" vertical="center" wrapText="1"/>
    </xf>
    <xf numFmtId="49" fontId="3" fillId="4" borderId="11" xfId="0" applyNumberFormat="1" applyFont="1" applyFill="1" applyBorder="1" applyAlignment="1">
      <alignment horizontal="right" vertical="top" wrapText="1"/>
    </xf>
    <xf numFmtId="4" fontId="3" fillId="4" borderId="14" xfId="0" applyNumberFormat="1" applyFont="1" applyFill="1" applyBorder="1" applyAlignment="1">
      <alignment vertical="center" wrapText="1"/>
    </xf>
    <xf numFmtId="167" fontId="10" fillId="4" borderId="21" xfId="42" applyNumberFormat="1" applyFont="1" applyFill="1" applyBorder="1" applyAlignment="1">
      <alignment vertical="center" wrapText="1"/>
    </xf>
    <xf numFmtId="43" fontId="3" fillId="0" borderId="0" xfId="0" applyNumberFormat="1" applyFont="1" applyBorder="1" applyAlignment="1">
      <alignment horizontal="center"/>
    </xf>
    <xf numFmtId="164" fontId="3" fillId="8" borderId="13" xfId="0" applyNumberFormat="1" applyFont="1" applyFill="1" applyBorder="1" applyAlignment="1">
      <alignment vertical="center" wrapText="1"/>
    </xf>
    <xf numFmtId="164" fontId="3" fillId="8" borderId="12" xfId="42" applyNumberFormat="1" applyFont="1" applyFill="1" applyBorder="1" applyAlignment="1">
      <alignment vertical="center" wrapText="1"/>
    </xf>
    <xf numFmtId="164" fontId="3" fillId="8" borderId="10" xfId="42" applyNumberFormat="1" applyFont="1" applyFill="1" applyBorder="1" applyAlignment="1">
      <alignment vertical="center" wrapText="1"/>
    </xf>
    <xf numFmtId="164" fontId="3" fillId="8" borderId="19" xfId="42" applyNumberFormat="1" applyFont="1" applyFill="1" applyBorder="1" applyAlignment="1">
      <alignment vertical="center" wrapText="1"/>
    </xf>
    <xf numFmtId="164" fontId="9" fillId="0" borderId="13" xfId="0" applyNumberFormat="1" applyFont="1" applyFill="1" applyBorder="1" applyAlignment="1">
      <alignment vertical="center" wrapText="1"/>
    </xf>
    <xf numFmtId="164" fontId="7" fillId="0" borderId="12" xfId="42" applyNumberFormat="1" applyFont="1" applyFill="1" applyBorder="1" applyAlignment="1">
      <alignment vertical="center" wrapText="1"/>
    </xf>
    <xf numFmtId="164" fontId="7" fillId="0" borderId="10" xfId="42" applyNumberFormat="1" applyFont="1" applyFill="1" applyBorder="1" applyAlignment="1">
      <alignment vertical="center" wrapText="1"/>
    </xf>
    <xf numFmtId="164" fontId="3" fillId="4" borderId="13" xfId="0" applyNumberFormat="1" applyFont="1" applyFill="1" applyBorder="1" applyAlignment="1">
      <alignment vertical="center" wrapText="1"/>
    </xf>
    <xf numFmtId="164" fontId="10" fillId="4" borderId="12" xfId="42" applyNumberFormat="1" applyFont="1" applyFill="1" applyBorder="1" applyAlignment="1">
      <alignment vertical="center" wrapText="1"/>
    </xf>
    <xf numFmtId="164" fontId="10" fillId="4" borderId="10" xfId="42" applyNumberFormat="1" applyFont="1" applyFill="1" applyBorder="1" applyAlignment="1">
      <alignment vertical="center" wrapText="1"/>
    </xf>
    <xf numFmtId="164" fontId="3" fillId="4" borderId="10" xfId="42" applyNumberFormat="1" applyFont="1" applyFill="1" applyBorder="1" applyAlignment="1">
      <alignment vertical="center" wrapText="1"/>
    </xf>
    <xf numFmtId="164" fontId="3" fillId="4" borderId="19" xfId="42" applyNumberFormat="1" applyFont="1" applyFill="1" applyBorder="1" applyAlignment="1">
      <alignment vertical="center" wrapText="1"/>
    </xf>
    <xf numFmtId="164" fontId="10" fillId="4" borderId="19" xfId="42" applyNumberFormat="1" applyFont="1" applyFill="1" applyBorder="1" applyAlignment="1">
      <alignment vertical="center" wrapText="1"/>
    </xf>
    <xf numFmtId="164" fontId="5" fillId="0" borderId="13" xfId="0" applyNumberFormat="1" applyFont="1" applyFill="1" applyBorder="1" applyAlignment="1">
      <alignment vertical="center" wrapText="1"/>
    </xf>
    <xf numFmtId="164" fontId="6" fillId="0" borderId="12" xfId="42" applyNumberFormat="1" applyFont="1" applyFill="1" applyBorder="1" applyAlignment="1">
      <alignment vertical="center" wrapText="1"/>
    </xf>
    <xf numFmtId="164" fontId="6" fillId="0" borderId="10" xfId="42" applyNumberFormat="1" applyFont="1" applyFill="1" applyBorder="1" applyAlignment="1">
      <alignment vertical="center" wrapText="1"/>
    </xf>
    <xf numFmtId="164" fontId="6" fillId="0" borderId="21" xfId="42" applyNumberFormat="1" applyFont="1" applyFill="1" applyBorder="1" applyAlignment="1">
      <alignment vertical="center" wrapText="1"/>
    </xf>
    <xf numFmtId="164" fontId="5" fillId="0" borderId="10" xfId="42" applyNumberFormat="1" applyFont="1" applyFill="1" applyBorder="1" applyAlignment="1">
      <alignment vertical="center" wrapText="1"/>
    </xf>
    <xf numFmtId="164" fontId="5" fillId="0" borderId="19" xfId="42" applyNumberFormat="1" applyFont="1" applyFill="1" applyBorder="1" applyAlignment="1">
      <alignment vertical="center" wrapText="1"/>
    </xf>
    <xf numFmtId="164" fontId="5" fillId="0" borderId="14" xfId="0" applyNumberFormat="1" applyFont="1" applyFill="1" applyBorder="1" applyAlignment="1">
      <alignment vertical="center" wrapText="1"/>
    </xf>
    <xf numFmtId="164" fontId="6" fillId="0" borderId="20" xfId="42" applyNumberFormat="1" applyFont="1" applyFill="1" applyBorder="1" applyAlignment="1">
      <alignment vertical="center" wrapText="1"/>
    </xf>
    <xf numFmtId="164" fontId="6" fillId="0" borderId="11" xfId="42" applyNumberFormat="1" applyFont="1" applyFill="1" applyBorder="1" applyAlignment="1">
      <alignment vertical="center" wrapText="1"/>
    </xf>
    <xf numFmtId="164" fontId="5" fillId="0" borderId="11" xfId="42" applyNumberFormat="1" applyFont="1" applyFill="1" applyBorder="1" applyAlignment="1">
      <alignment vertical="center" wrapText="1"/>
    </xf>
    <xf numFmtId="164" fontId="5" fillId="0" borderId="21" xfId="42" applyNumberFormat="1" applyFont="1" applyFill="1" applyBorder="1" applyAlignment="1">
      <alignment vertical="center" wrapText="1"/>
    </xf>
    <xf numFmtId="164" fontId="3" fillId="4" borderId="14" xfId="0" applyNumberFormat="1" applyFont="1" applyFill="1" applyBorder="1" applyAlignment="1">
      <alignment vertical="center" wrapText="1"/>
    </xf>
    <xf numFmtId="164" fontId="10" fillId="4" borderId="20" xfId="42" applyNumberFormat="1" applyFont="1" applyFill="1" applyBorder="1" applyAlignment="1">
      <alignment vertical="center" wrapText="1"/>
    </xf>
    <xf numFmtId="164" fontId="10" fillId="4" borderId="11" xfId="42" applyNumberFormat="1" applyFont="1" applyFill="1" applyBorder="1" applyAlignment="1">
      <alignment vertical="center" wrapText="1"/>
    </xf>
    <xf numFmtId="164" fontId="10" fillId="4" borderId="21" xfId="42" applyNumberFormat="1" applyFont="1" applyFill="1" applyBorder="1" applyAlignment="1">
      <alignment vertical="center" wrapText="1"/>
    </xf>
    <xf numFmtId="164" fontId="5" fillId="0" borderId="24" xfId="0" applyNumberFormat="1" applyFont="1" applyFill="1" applyBorder="1" applyAlignment="1">
      <alignment vertical="center" wrapText="1"/>
    </xf>
    <xf numFmtId="164" fontId="6" fillId="0" borderId="22" xfId="42" applyNumberFormat="1" applyFont="1" applyFill="1" applyBorder="1" applyAlignment="1">
      <alignment vertical="center" wrapText="1"/>
    </xf>
    <xf numFmtId="164" fontId="6" fillId="0" borderId="23" xfId="42" applyNumberFormat="1" applyFont="1" applyFill="1" applyBorder="1" applyAlignment="1">
      <alignment vertical="center" wrapText="1"/>
    </xf>
    <xf numFmtId="164" fontId="5" fillId="0" borderId="23" xfId="42" applyNumberFormat="1" applyFont="1" applyFill="1" applyBorder="1" applyAlignment="1">
      <alignment vertical="center" wrapText="1"/>
    </xf>
    <xf numFmtId="164" fontId="5" fillId="0" borderId="25" xfId="42" applyNumberFormat="1" applyFont="1" applyFill="1" applyBorder="1" applyAlignment="1">
      <alignment vertical="center" wrapText="1"/>
    </xf>
    <xf numFmtId="164" fontId="30" fillId="0" borderId="22" xfId="42" applyNumberFormat="1" applyFont="1" applyFill="1" applyBorder="1" applyAlignment="1">
      <alignment vertical="center" wrapText="1"/>
    </xf>
    <xf numFmtId="164" fontId="3" fillId="8" borderId="10" xfId="0" applyNumberFormat="1" applyFont="1" applyFill="1" applyBorder="1" applyAlignment="1">
      <alignment vertical="center" wrapText="1"/>
    </xf>
    <xf numFmtId="164" fontId="9" fillId="0" borderId="10" xfId="0" applyNumberFormat="1" applyFont="1" applyFill="1" applyBorder="1" applyAlignment="1">
      <alignment vertical="center" wrapText="1"/>
    </xf>
    <xf numFmtId="164" fontId="3" fillId="4" borderId="10" xfId="0" applyNumberFormat="1" applyFont="1" applyFill="1" applyBorder="1" applyAlignment="1">
      <alignment vertical="center" wrapText="1"/>
    </xf>
    <xf numFmtId="164" fontId="5" fillId="0" borderId="10" xfId="0" applyNumberFormat="1" applyFont="1" applyFill="1" applyBorder="1" applyAlignment="1">
      <alignment vertical="center" wrapText="1"/>
    </xf>
    <xf numFmtId="164" fontId="5" fillId="0" borderId="19" xfId="0" applyNumberFormat="1" applyFont="1" applyFill="1" applyBorder="1" applyAlignment="1">
      <alignment vertical="center" wrapText="1"/>
    </xf>
    <xf numFmtId="164" fontId="5" fillId="0" borderId="11" xfId="0" applyNumberFormat="1" applyFont="1" applyFill="1" applyBorder="1" applyAlignment="1">
      <alignment vertical="center" wrapText="1"/>
    </xf>
    <xf numFmtId="164" fontId="3" fillId="4" borderId="11" xfId="0" applyNumberFormat="1" applyFont="1" applyFill="1" applyBorder="1" applyAlignment="1">
      <alignment vertical="center" wrapText="1"/>
    </xf>
    <xf numFmtId="164" fontId="3" fillId="4" borderId="21" xfId="0" applyNumberFormat="1" applyFont="1" applyFill="1" applyBorder="1" applyAlignment="1">
      <alignment vertical="center" wrapText="1"/>
    </xf>
    <xf numFmtId="164" fontId="5" fillId="0" borderId="23" xfId="0" applyNumberFormat="1" applyFont="1" applyFill="1" applyBorder="1" applyAlignment="1">
      <alignment vertical="center" wrapText="1"/>
    </xf>
    <xf numFmtId="164" fontId="5" fillId="0" borderId="25" xfId="0" applyNumberFormat="1" applyFont="1" applyFill="1" applyBorder="1" applyAlignment="1">
      <alignment vertical="center" wrapText="1"/>
    </xf>
    <xf numFmtId="164" fontId="8" fillId="0" borderId="13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T106"/>
  <sheetViews>
    <sheetView tabSelected="1" zoomScalePageLayoutView="0" workbookViewId="0" topLeftCell="K12">
      <selection activeCell="I44" sqref="I44"/>
    </sheetView>
  </sheetViews>
  <sheetFormatPr defaultColWidth="9.00390625" defaultRowHeight="12.75"/>
  <cols>
    <col min="1" max="1" width="1.25" style="0" customWidth="1"/>
    <col min="2" max="2" width="6.375" style="1" customWidth="1"/>
    <col min="3" max="3" width="9.00390625" style="1" customWidth="1"/>
    <col min="4" max="4" width="26.75390625" style="2" customWidth="1"/>
    <col min="5" max="5" width="14.75390625" style="2" customWidth="1"/>
    <col min="6" max="6" width="13.375" style="2" customWidth="1"/>
    <col min="7" max="7" width="14.00390625" style="2" customWidth="1"/>
    <col min="8" max="8" width="14.875" style="2" customWidth="1"/>
    <col min="9" max="9" width="16.00390625" style="0" customWidth="1"/>
    <col min="10" max="10" width="16.125" style="0" customWidth="1"/>
    <col min="11" max="11" width="17.625" style="0" customWidth="1"/>
    <col min="12" max="12" width="16.25390625" style="0" customWidth="1"/>
    <col min="13" max="13" width="14.75390625" style="0" customWidth="1"/>
    <col min="14" max="14" width="14.625" style="0" customWidth="1"/>
    <col min="15" max="15" width="11.75390625" style="0" customWidth="1"/>
    <col min="16" max="16" width="9.25390625" style="0" bestFit="1" customWidth="1"/>
    <col min="17" max="17" width="8.625" style="0" customWidth="1"/>
    <col min="18" max="18" width="13.25390625" style="0" customWidth="1"/>
    <col min="19" max="19" width="14.25390625" style="0" customWidth="1"/>
    <col min="20" max="20" width="17.625" style="0" customWidth="1"/>
  </cols>
  <sheetData>
    <row r="6" spans="17:20" ht="16.5">
      <c r="Q6" s="26"/>
      <c r="T6" s="26" t="s">
        <v>45</v>
      </c>
    </row>
    <row r="7" spans="17:20" ht="16.5">
      <c r="Q7" s="27"/>
      <c r="T7" s="27" t="s">
        <v>40</v>
      </c>
    </row>
    <row r="8" spans="17:20" ht="16.5">
      <c r="Q8" s="27"/>
      <c r="T8" s="27" t="s">
        <v>39</v>
      </c>
    </row>
    <row r="9" spans="17:20" ht="16.5">
      <c r="Q9" s="27"/>
      <c r="T9" s="27" t="s">
        <v>41</v>
      </c>
    </row>
    <row r="10" ht="12.75">
      <c r="Q10" s="20"/>
    </row>
    <row r="11" spans="1:17" s="6" customFormat="1" ht="18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</row>
    <row r="12" spans="1:17" s="6" customFormat="1" ht="18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</row>
    <row r="13" spans="1:20" s="6" customFormat="1" ht="15.7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67"/>
      <c r="L13" s="28"/>
      <c r="M13" s="28"/>
      <c r="N13" s="28"/>
      <c r="O13" s="28"/>
      <c r="P13" s="28"/>
      <c r="Q13" s="28"/>
      <c r="R13" s="28"/>
      <c r="S13" s="28"/>
      <c r="T13" s="28"/>
    </row>
    <row r="14" spans="1:20" s="19" customFormat="1" ht="15.75" thickBot="1">
      <c r="A14" s="31"/>
      <c r="B14" s="29"/>
      <c r="C14" s="29"/>
      <c r="D14" s="30"/>
      <c r="E14" s="30"/>
      <c r="F14" s="30"/>
      <c r="G14" s="30"/>
      <c r="H14" s="30"/>
      <c r="I14" s="31"/>
      <c r="J14" s="31"/>
      <c r="K14" s="31"/>
      <c r="L14" s="31"/>
      <c r="M14" s="31"/>
      <c r="N14" s="31"/>
      <c r="O14" s="31"/>
      <c r="P14" s="31"/>
      <c r="Q14" s="31"/>
      <c r="R14" s="51"/>
      <c r="S14" s="51"/>
      <c r="T14" s="51"/>
    </row>
    <row r="15" spans="2:20" s="4" customFormat="1" ht="39" customHeight="1">
      <c r="B15" s="126" t="s">
        <v>0</v>
      </c>
      <c r="C15" s="128" t="s">
        <v>1</v>
      </c>
      <c r="D15" s="130" t="s">
        <v>2</v>
      </c>
      <c r="E15" s="117" t="s">
        <v>54</v>
      </c>
      <c r="F15" s="113" t="s">
        <v>55</v>
      </c>
      <c r="G15" s="114"/>
      <c r="H15" s="117" t="s">
        <v>58</v>
      </c>
      <c r="I15" s="34" t="s">
        <v>3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52"/>
    </row>
    <row r="16" spans="2:20" s="5" customFormat="1" ht="26.25" customHeight="1">
      <c r="B16" s="127"/>
      <c r="C16" s="129"/>
      <c r="D16" s="131"/>
      <c r="E16" s="118"/>
      <c r="F16" s="115"/>
      <c r="G16" s="116"/>
      <c r="H16" s="118"/>
      <c r="I16" s="134" t="s">
        <v>4</v>
      </c>
      <c r="J16" s="32" t="s">
        <v>5</v>
      </c>
      <c r="K16" s="33"/>
      <c r="L16" s="33"/>
      <c r="M16" s="33"/>
      <c r="N16" s="33"/>
      <c r="O16" s="33"/>
      <c r="P16" s="33"/>
      <c r="Q16" s="36"/>
      <c r="R16" s="135" t="s">
        <v>36</v>
      </c>
      <c r="S16" s="50" t="s">
        <v>5</v>
      </c>
      <c r="T16" s="53"/>
    </row>
    <row r="17" spans="2:20" s="5" customFormat="1" ht="16.5" customHeight="1">
      <c r="B17" s="127"/>
      <c r="C17" s="129"/>
      <c r="D17" s="131"/>
      <c r="E17" s="118"/>
      <c r="F17" s="120" t="s">
        <v>56</v>
      </c>
      <c r="G17" s="122" t="s">
        <v>57</v>
      </c>
      <c r="H17" s="118"/>
      <c r="I17" s="134"/>
      <c r="J17" s="132" t="s">
        <v>6</v>
      </c>
      <c r="K17" s="136" t="s">
        <v>5</v>
      </c>
      <c r="L17" s="136"/>
      <c r="M17" s="132" t="s">
        <v>7</v>
      </c>
      <c r="N17" s="132" t="s">
        <v>8</v>
      </c>
      <c r="O17" s="132" t="s">
        <v>53</v>
      </c>
      <c r="P17" s="132" t="s">
        <v>27</v>
      </c>
      <c r="Q17" s="133" t="s">
        <v>9</v>
      </c>
      <c r="R17" s="134"/>
      <c r="S17" s="132" t="s">
        <v>37</v>
      </c>
      <c r="T17" s="54" t="s">
        <v>38</v>
      </c>
    </row>
    <row r="18" spans="2:20" s="5" customFormat="1" ht="102" customHeight="1">
      <c r="B18" s="127"/>
      <c r="C18" s="129"/>
      <c r="D18" s="131"/>
      <c r="E18" s="119"/>
      <c r="F18" s="121"/>
      <c r="G18" s="123"/>
      <c r="H18" s="119"/>
      <c r="I18" s="134"/>
      <c r="J18" s="132"/>
      <c r="K18" s="7" t="s">
        <v>29</v>
      </c>
      <c r="L18" s="7" t="s">
        <v>28</v>
      </c>
      <c r="M18" s="132"/>
      <c r="N18" s="132"/>
      <c r="O18" s="132"/>
      <c r="P18" s="132"/>
      <c r="Q18" s="133"/>
      <c r="R18" s="134"/>
      <c r="S18" s="132"/>
      <c r="T18" s="55" t="s">
        <v>52</v>
      </c>
    </row>
    <row r="19" spans="2:20" s="8" customFormat="1" ht="12">
      <c r="B19" s="18" t="s">
        <v>10</v>
      </c>
      <c r="C19" s="9" t="s">
        <v>11</v>
      </c>
      <c r="D19" s="21" t="s">
        <v>12</v>
      </c>
      <c r="E19" s="21" t="s">
        <v>13</v>
      </c>
      <c r="F19" s="9" t="s">
        <v>50</v>
      </c>
      <c r="G19" s="9" t="s">
        <v>51</v>
      </c>
      <c r="H19" s="112" t="s">
        <v>14</v>
      </c>
      <c r="I19" s="18" t="s">
        <v>49</v>
      </c>
      <c r="J19" s="9" t="s">
        <v>50</v>
      </c>
      <c r="K19" s="9" t="s">
        <v>51</v>
      </c>
      <c r="L19" s="9" t="s">
        <v>14</v>
      </c>
      <c r="M19" s="9" t="s">
        <v>15</v>
      </c>
      <c r="N19" s="9" t="s">
        <v>16</v>
      </c>
      <c r="O19" s="9" t="s">
        <v>17</v>
      </c>
      <c r="P19" s="9" t="s">
        <v>18</v>
      </c>
      <c r="Q19" s="37" t="s">
        <v>19</v>
      </c>
      <c r="R19" s="18" t="s">
        <v>30</v>
      </c>
      <c r="S19" s="9" t="s">
        <v>31</v>
      </c>
      <c r="T19" s="37" t="s">
        <v>35</v>
      </c>
    </row>
    <row r="20" spans="2:20" s="11" customFormat="1" ht="27.75" customHeight="1">
      <c r="B20" s="38" t="s">
        <v>22</v>
      </c>
      <c r="C20" s="10"/>
      <c r="D20" s="22" t="s">
        <v>20</v>
      </c>
      <c r="E20" s="68">
        <f aca="true" t="shared" si="0" ref="E20:J20">E21</f>
        <v>2241417</v>
      </c>
      <c r="F20" s="102">
        <f t="shared" si="0"/>
        <v>11009</v>
      </c>
      <c r="G20" s="102">
        <f t="shared" si="0"/>
        <v>0</v>
      </c>
      <c r="H20" s="102">
        <f t="shared" si="0"/>
        <v>2230408</v>
      </c>
      <c r="I20" s="69">
        <f t="shared" si="0"/>
        <v>2041417</v>
      </c>
      <c r="J20" s="70">
        <f t="shared" si="0"/>
        <v>2041417</v>
      </c>
      <c r="K20" s="70">
        <f aca="true" t="shared" si="1" ref="K20:Q20">K21</f>
        <v>1394220</v>
      </c>
      <c r="L20" s="70">
        <f>L21</f>
        <v>647197</v>
      </c>
      <c r="M20" s="70">
        <f t="shared" si="1"/>
        <v>0</v>
      </c>
      <c r="N20" s="70">
        <f t="shared" si="1"/>
        <v>0</v>
      </c>
      <c r="O20" s="70">
        <f t="shared" si="1"/>
        <v>0</v>
      </c>
      <c r="P20" s="70">
        <f t="shared" si="1"/>
        <v>0</v>
      </c>
      <c r="Q20" s="71">
        <f t="shared" si="1"/>
        <v>0</v>
      </c>
      <c r="R20" s="69">
        <f>R21</f>
        <v>188991</v>
      </c>
      <c r="S20" s="70">
        <f>S21</f>
        <v>188991</v>
      </c>
      <c r="T20" s="39">
        <f>T21</f>
        <v>0</v>
      </c>
    </row>
    <row r="21" spans="2:20" s="13" customFormat="1" ht="36.75" customHeight="1">
      <c r="B21" s="40"/>
      <c r="C21" s="12" t="s">
        <v>23</v>
      </c>
      <c r="D21" s="23" t="s">
        <v>21</v>
      </c>
      <c r="E21" s="72">
        <f aca="true" t="shared" si="2" ref="E21:T21">E22+E23+E29</f>
        <v>2241417</v>
      </c>
      <c r="F21" s="103">
        <f>F22+F23+F29</f>
        <v>11009</v>
      </c>
      <c r="G21" s="103">
        <f>G22+G23+G29</f>
        <v>0</v>
      </c>
      <c r="H21" s="103">
        <f>H22+H23+H29</f>
        <v>2230408</v>
      </c>
      <c r="I21" s="73">
        <f>I22+I23+I29</f>
        <v>2041417</v>
      </c>
      <c r="J21" s="74">
        <f t="shared" si="2"/>
        <v>2041417</v>
      </c>
      <c r="K21" s="74">
        <f t="shared" si="2"/>
        <v>1394220</v>
      </c>
      <c r="L21" s="74">
        <f t="shared" si="2"/>
        <v>647197</v>
      </c>
      <c r="M21" s="74">
        <f t="shared" si="2"/>
        <v>0</v>
      </c>
      <c r="N21" s="74">
        <f t="shared" si="2"/>
        <v>0</v>
      </c>
      <c r="O21" s="74">
        <f t="shared" si="2"/>
        <v>0</v>
      </c>
      <c r="P21" s="74">
        <f t="shared" si="2"/>
        <v>0</v>
      </c>
      <c r="Q21" s="74">
        <f t="shared" si="2"/>
        <v>0</v>
      </c>
      <c r="R21" s="73">
        <f t="shared" si="2"/>
        <v>188991</v>
      </c>
      <c r="S21" s="74">
        <f t="shared" si="2"/>
        <v>188991</v>
      </c>
      <c r="T21" s="41">
        <f t="shared" si="2"/>
        <v>0</v>
      </c>
    </row>
    <row r="22" spans="2:20" s="14" customFormat="1" ht="27" customHeight="1">
      <c r="B22" s="57"/>
      <c r="C22" s="58" t="s">
        <v>25</v>
      </c>
      <c r="D22" s="59" t="s">
        <v>24</v>
      </c>
      <c r="E22" s="75">
        <v>200000</v>
      </c>
      <c r="F22" s="104">
        <v>0</v>
      </c>
      <c r="G22" s="104">
        <f>K22+T22</f>
        <v>0</v>
      </c>
      <c r="H22" s="104">
        <f>E22-F22+G22</f>
        <v>200000</v>
      </c>
      <c r="I22" s="76">
        <f>J22+M22+N22+O22+P22+Q22</f>
        <v>200000</v>
      </c>
      <c r="J22" s="77">
        <f aca="true" t="shared" si="3" ref="J22:J27">SUM(K22:L22)</f>
        <v>200000</v>
      </c>
      <c r="K22" s="78">
        <v>0</v>
      </c>
      <c r="L22" s="78">
        <v>200000</v>
      </c>
      <c r="M22" s="78">
        <v>0</v>
      </c>
      <c r="N22" s="78">
        <v>0</v>
      </c>
      <c r="O22" s="78">
        <v>0</v>
      </c>
      <c r="P22" s="78">
        <v>0</v>
      </c>
      <c r="Q22" s="79">
        <v>0</v>
      </c>
      <c r="R22" s="76">
        <f>S22+V22+W22+X22+Y22+Z22</f>
        <v>0</v>
      </c>
      <c r="S22" s="77">
        <f>SUM(T22:U22)</f>
        <v>0</v>
      </c>
      <c r="T22" s="60">
        <v>0</v>
      </c>
    </row>
    <row r="23" spans="2:20" s="14" customFormat="1" ht="47.25">
      <c r="B23" s="57"/>
      <c r="C23" s="61" t="s">
        <v>26</v>
      </c>
      <c r="D23" s="59" t="s">
        <v>42</v>
      </c>
      <c r="E23" s="75">
        <f>SUM(E24:E28)</f>
        <v>1841417</v>
      </c>
      <c r="F23" s="104">
        <f>SUM(F24:F28)</f>
        <v>0</v>
      </c>
      <c r="G23" s="104">
        <f>SUM(G24:G28)</f>
        <v>0</v>
      </c>
      <c r="H23" s="104">
        <f>SUM(H24:H28)</f>
        <v>1841417</v>
      </c>
      <c r="I23" s="76">
        <f aca="true" t="shared" si="4" ref="I23:T23">SUM(I24:I28)</f>
        <v>1841417</v>
      </c>
      <c r="J23" s="77">
        <f t="shared" si="4"/>
        <v>1841417</v>
      </c>
      <c r="K23" s="77">
        <f>SUM(K24:K28)</f>
        <v>1394220</v>
      </c>
      <c r="L23" s="77">
        <f>SUM(L24:L28)</f>
        <v>447197</v>
      </c>
      <c r="M23" s="77">
        <f t="shared" si="4"/>
        <v>0</v>
      </c>
      <c r="N23" s="77">
        <f t="shared" si="4"/>
        <v>0</v>
      </c>
      <c r="O23" s="77">
        <f t="shared" si="4"/>
        <v>0</v>
      </c>
      <c r="P23" s="77">
        <f t="shared" si="4"/>
        <v>0</v>
      </c>
      <c r="Q23" s="80">
        <f t="shared" si="4"/>
        <v>0</v>
      </c>
      <c r="R23" s="76">
        <f t="shared" si="4"/>
        <v>0</v>
      </c>
      <c r="S23" s="77">
        <f t="shared" si="4"/>
        <v>0</v>
      </c>
      <c r="T23" s="62">
        <f t="shared" si="4"/>
        <v>0</v>
      </c>
    </row>
    <row r="24" spans="2:20" s="16" customFormat="1" ht="76.5" customHeight="1">
      <c r="B24" s="42"/>
      <c r="C24" s="17"/>
      <c r="D24" s="24" t="s">
        <v>33</v>
      </c>
      <c r="E24" s="81">
        <v>152361</v>
      </c>
      <c r="F24" s="105"/>
      <c r="G24" s="81"/>
      <c r="H24" s="106">
        <f>E24-F24+G24</f>
        <v>152361</v>
      </c>
      <c r="I24" s="82">
        <f>J24</f>
        <v>152361</v>
      </c>
      <c r="J24" s="83">
        <f t="shared" si="3"/>
        <v>152361</v>
      </c>
      <c r="K24" s="83">
        <v>0</v>
      </c>
      <c r="L24" s="83">
        <f>30046+20000+102315</f>
        <v>152361</v>
      </c>
      <c r="M24" s="83">
        <f>SUM(M27:M29)</f>
        <v>0</v>
      </c>
      <c r="N24" s="83">
        <v>0</v>
      </c>
      <c r="O24" s="83">
        <f>SUM(O27:O29)</f>
        <v>0</v>
      </c>
      <c r="P24" s="83">
        <f>SUM(P27:P29)</f>
        <v>0</v>
      </c>
      <c r="Q24" s="84">
        <f>SUM(Q27:Q29)</f>
        <v>0</v>
      </c>
      <c r="R24" s="82">
        <f>S24</f>
        <v>0</v>
      </c>
      <c r="S24" s="83">
        <f>SUM(T24:U24)</f>
        <v>0</v>
      </c>
      <c r="T24" s="56">
        <v>0</v>
      </c>
    </row>
    <row r="25" spans="2:20" s="16" customFormat="1" ht="76.5" customHeight="1">
      <c r="B25" s="42"/>
      <c r="C25" s="17"/>
      <c r="D25" s="24" t="s">
        <v>47</v>
      </c>
      <c r="E25" s="81">
        <v>798928</v>
      </c>
      <c r="F25" s="105"/>
      <c r="G25" s="81"/>
      <c r="H25" s="106">
        <f>E25-F25+G25</f>
        <v>798928</v>
      </c>
      <c r="I25" s="82">
        <f aca="true" t="shared" si="5" ref="I25:I30">J25+M25+N25+O25+P25+Q25</f>
        <v>798928</v>
      </c>
      <c r="J25" s="83">
        <f t="shared" si="3"/>
        <v>798928</v>
      </c>
      <c r="K25" s="85">
        <f>164840+129200+47160+2000+56400+29328+320000+50000</f>
        <v>798928</v>
      </c>
      <c r="L25" s="85">
        <v>0</v>
      </c>
      <c r="M25" s="85">
        <v>0</v>
      </c>
      <c r="N25" s="85">
        <v>0</v>
      </c>
      <c r="O25" s="85">
        <v>0</v>
      </c>
      <c r="P25" s="85">
        <v>0</v>
      </c>
      <c r="Q25" s="86">
        <v>0</v>
      </c>
      <c r="R25" s="82">
        <v>0</v>
      </c>
      <c r="S25" s="83">
        <v>0</v>
      </c>
      <c r="T25" s="43">
        <v>0</v>
      </c>
    </row>
    <row r="26" spans="2:20" s="16" customFormat="1" ht="76.5" customHeight="1">
      <c r="B26" s="42"/>
      <c r="C26" s="17"/>
      <c r="D26" s="24" t="s">
        <v>48</v>
      </c>
      <c r="E26" s="81">
        <v>595292</v>
      </c>
      <c r="F26" s="105"/>
      <c r="G26" s="81"/>
      <c r="H26" s="106">
        <f>E26-F26+G26</f>
        <v>595292</v>
      </c>
      <c r="I26" s="82">
        <f>J26+M26+N26+O26+P26+Q26</f>
        <v>595292</v>
      </c>
      <c r="J26" s="83">
        <f>SUM(K26:L26)</f>
        <v>595292</v>
      </c>
      <c r="K26" s="85">
        <v>595292</v>
      </c>
      <c r="L26" s="85">
        <v>0</v>
      </c>
      <c r="M26" s="85">
        <v>0</v>
      </c>
      <c r="N26" s="85">
        <v>0</v>
      </c>
      <c r="O26" s="85">
        <v>0</v>
      </c>
      <c r="P26" s="85">
        <v>0</v>
      </c>
      <c r="Q26" s="86">
        <v>0</v>
      </c>
      <c r="R26" s="82">
        <v>0</v>
      </c>
      <c r="S26" s="83">
        <v>0</v>
      </c>
      <c r="T26" s="43">
        <v>0</v>
      </c>
    </row>
    <row r="27" spans="2:20" s="16" customFormat="1" ht="45.75" customHeight="1">
      <c r="B27" s="44"/>
      <c r="C27" s="15"/>
      <c r="D27" s="25" t="s">
        <v>32</v>
      </c>
      <c r="E27" s="87">
        <v>144836</v>
      </c>
      <c r="F27" s="107"/>
      <c r="G27" s="87"/>
      <c r="H27" s="106">
        <f>E27-F27+G27</f>
        <v>144836</v>
      </c>
      <c r="I27" s="88">
        <f t="shared" si="5"/>
        <v>144836</v>
      </c>
      <c r="J27" s="89">
        <f t="shared" si="3"/>
        <v>144836</v>
      </c>
      <c r="K27" s="90">
        <v>0</v>
      </c>
      <c r="L27" s="90">
        <v>144836</v>
      </c>
      <c r="M27" s="90">
        <v>0</v>
      </c>
      <c r="N27" s="90">
        <v>0</v>
      </c>
      <c r="O27" s="90">
        <v>0</v>
      </c>
      <c r="P27" s="90">
        <v>0</v>
      </c>
      <c r="Q27" s="91">
        <v>0</v>
      </c>
      <c r="R27" s="88">
        <f>S27+V27+W27+X27+Y27+Z27</f>
        <v>0</v>
      </c>
      <c r="S27" s="89">
        <f>SUM(T27:U27)</f>
        <v>0</v>
      </c>
      <c r="T27" s="45">
        <v>0</v>
      </c>
    </row>
    <row r="28" spans="2:20" s="16" customFormat="1" ht="53.25" customHeight="1">
      <c r="B28" s="42"/>
      <c r="C28" s="17"/>
      <c r="D28" s="24" t="s">
        <v>34</v>
      </c>
      <c r="E28" s="81">
        <v>150000</v>
      </c>
      <c r="F28" s="105"/>
      <c r="G28" s="81"/>
      <c r="H28" s="106">
        <f>E28-F28+G28</f>
        <v>150000</v>
      </c>
      <c r="I28" s="82">
        <f t="shared" si="5"/>
        <v>150000</v>
      </c>
      <c r="J28" s="83">
        <f>SUM(K28:L28)</f>
        <v>150000</v>
      </c>
      <c r="K28" s="85">
        <v>0</v>
      </c>
      <c r="L28" s="85">
        <v>150000</v>
      </c>
      <c r="M28" s="85">
        <v>0</v>
      </c>
      <c r="N28" s="85">
        <v>0</v>
      </c>
      <c r="O28" s="85">
        <v>0</v>
      </c>
      <c r="P28" s="85">
        <v>0</v>
      </c>
      <c r="Q28" s="86">
        <v>0</v>
      </c>
      <c r="R28" s="82">
        <f>S28+V28+W28+X28+Y28+Z28</f>
        <v>0</v>
      </c>
      <c r="S28" s="83">
        <f>SUM(T28:U28)</f>
        <v>0</v>
      </c>
      <c r="T28" s="43">
        <v>0</v>
      </c>
    </row>
    <row r="29" spans="2:20" s="14" customFormat="1" ht="31.5">
      <c r="B29" s="63"/>
      <c r="C29" s="64" t="s">
        <v>43</v>
      </c>
      <c r="D29" s="65" t="s">
        <v>44</v>
      </c>
      <c r="E29" s="92">
        <f>SUM(E30:E30)</f>
        <v>200000</v>
      </c>
      <c r="F29" s="108">
        <f>F30</f>
        <v>11009</v>
      </c>
      <c r="G29" s="92">
        <f>G30</f>
        <v>0</v>
      </c>
      <c r="H29" s="109">
        <f>H30</f>
        <v>188991</v>
      </c>
      <c r="I29" s="93">
        <f aca="true" t="shared" si="6" ref="I29:Q29">SUM(I30:I36)</f>
        <v>0</v>
      </c>
      <c r="J29" s="94">
        <f t="shared" si="6"/>
        <v>0</v>
      </c>
      <c r="K29" s="94">
        <f t="shared" si="6"/>
        <v>0</v>
      </c>
      <c r="L29" s="94">
        <f t="shared" si="6"/>
        <v>0</v>
      </c>
      <c r="M29" s="94">
        <f t="shared" si="6"/>
        <v>0</v>
      </c>
      <c r="N29" s="94">
        <f t="shared" si="6"/>
        <v>0</v>
      </c>
      <c r="O29" s="94">
        <f t="shared" si="6"/>
        <v>0</v>
      </c>
      <c r="P29" s="94">
        <f t="shared" si="6"/>
        <v>0</v>
      </c>
      <c r="Q29" s="95">
        <f t="shared" si="6"/>
        <v>0</v>
      </c>
      <c r="R29" s="93">
        <f>SUM(R30:R30)</f>
        <v>188991</v>
      </c>
      <c r="S29" s="94">
        <f>SUM(S30:S30)</f>
        <v>188991</v>
      </c>
      <c r="T29" s="66">
        <f>SUM(T30:T36)</f>
        <v>0</v>
      </c>
    </row>
    <row r="30" spans="2:20" s="16" customFormat="1" ht="43.5" thickBot="1">
      <c r="B30" s="46"/>
      <c r="C30" s="47"/>
      <c r="D30" s="48" t="s">
        <v>46</v>
      </c>
      <c r="E30" s="96">
        <v>200000</v>
      </c>
      <c r="F30" s="110">
        <v>11009</v>
      </c>
      <c r="G30" s="96">
        <v>0</v>
      </c>
      <c r="H30" s="111">
        <f>E30-F30+G30</f>
        <v>188991</v>
      </c>
      <c r="I30" s="97">
        <f t="shared" si="5"/>
        <v>0</v>
      </c>
      <c r="J30" s="98">
        <v>0</v>
      </c>
      <c r="K30" s="99">
        <v>0</v>
      </c>
      <c r="L30" s="99">
        <v>0</v>
      </c>
      <c r="M30" s="99">
        <v>0</v>
      </c>
      <c r="N30" s="99">
        <v>0</v>
      </c>
      <c r="O30" s="99">
        <v>0</v>
      </c>
      <c r="P30" s="99">
        <v>0</v>
      </c>
      <c r="Q30" s="100">
        <v>0</v>
      </c>
      <c r="R30" s="101">
        <f>S30+V30+W30+X30+Y30+Z30</f>
        <v>188991</v>
      </c>
      <c r="S30" s="98">
        <f>200000-11009</f>
        <v>188991</v>
      </c>
      <c r="T30" s="49">
        <v>0</v>
      </c>
    </row>
    <row r="31" spans="4:8" ht="12.75">
      <c r="D31"/>
      <c r="E31"/>
      <c r="F31"/>
      <c r="G31"/>
      <c r="H31"/>
    </row>
    <row r="32" spans="4:8" ht="12.75">
      <c r="D32"/>
      <c r="E32"/>
      <c r="F32"/>
      <c r="G32"/>
      <c r="H32"/>
    </row>
    <row r="33" spans="4:8" ht="12.75">
      <c r="D33"/>
      <c r="E33"/>
      <c r="F33"/>
      <c r="G33"/>
      <c r="H33"/>
    </row>
    <row r="34" spans="4:8" ht="12.75">
      <c r="D34"/>
      <c r="E34"/>
      <c r="F34"/>
      <c r="G34"/>
      <c r="H34"/>
    </row>
    <row r="35" spans="4:8" ht="12.75">
      <c r="D35"/>
      <c r="E35"/>
      <c r="F35"/>
      <c r="G35"/>
      <c r="H35"/>
    </row>
    <row r="36" spans="4:8" ht="12.75">
      <c r="D36"/>
      <c r="E36"/>
      <c r="F36"/>
      <c r="G36"/>
      <c r="H36"/>
    </row>
    <row r="37" spans="4:8" ht="12.75">
      <c r="D37"/>
      <c r="E37"/>
      <c r="F37"/>
      <c r="G37"/>
      <c r="H37"/>
    </row>
    <row r="38" spans="4:8" ht="12.75">
      <c r="D38"/>
      <c r="E38"/>
      <c r="F38"/>
      <c r="G38"/>
      <c r="H38"/>
    </row>
    <row r="39" spans="4:8" ht="12.75">
      <c r="D39"/>
      <c r="E39"/>
      <c r="F39"/>
      <c r="G39"/>
      <c r="H39"/>
    </row>
    <row r="40" spans="4:8" ht="12.75">
      <c r="D40"/>
      <c r="E40"/>
      <c r="F40"/>
      <c r="G40"/>
      <c r="H40"/>
    </row>
    <row r="41" spans="4:8" ht="12.75">
      <c r="D41"/>
      <c r="E41"/>
      <c r="F41"/>
      <c r="G41"/>
      <c r="H41"/>
    </row>
    <row r="42" spans="4:8" ht="12.75">
      <c r="D42"/>
      <c r="E42"/>
      <c r="F42"/>
      <c r="G42"/>
      <c r="H42"/>
    </row>
    <row r="43" spans="4:8" ht="12.75">
      <c r="D43"/>
      <c r="E43"/>
      <c r="F43"/>
      <c r="G43"/>
      <c r="H43"/>
    </row>
    <row r="44" spans="4:8" ht="12.75">
      <c r="D44"/>
      <c r="E44"/>
      <c r="F44"/>
      <c r="G44"/>
      <c r="H44"/>
    </row>
    <row r="45" spans="4:8" ht="12.75">
      <c r="D45"/>
      <c r="E45"/>
      <c r="F45"/>
      <c r="G45"/>
      <c r="H45"/>
    </row>
    <row r="46" spans="4:8" ht="12.75">
      <c r="D46"/>
      <c r="E46"/>
      <c r="F46"/>
      <c r="G46"/>
      <c r="H46"/>
    </row>
    <row r="47" spans="4:8" ht="12.75">
      <c r="D47"/>
      <c r="E47"/>
      <c r="F47"/>
      <c r="G47"/>
      <c r="H47"/>
    </row>
    <row r="48" spans="4:8" ht="12.75">
      <c r="D48"/>
      <c r="E48"/>
      <c r="F48"/>
      <c r="G48"/>
      <c r="H48"/>
    </row>
    <row r="49" spans="4:8" ht="12.75">
      <c r="D49"/>
      <c r="E49"/>
      <c r="F49"/>
      <c r="G49"/>
      <c r="H49"/>
    </row>
    <row r="50" spans="4:8" ht="12.75">
      <c r="D50"/>
      <c r="E50"/>
      <c r="F50"/>
      <c r="G50"/>
      <c r="H50"/>
    </row>
    <row r="51" spans="4:8" ht="12.75">
      <c r="D51"/>
      <c r="E51"/>
      <c r="F51"/>
      <c r="G51"/>
      <c r="H51"/>
    </row>
    <row r="52" spans="4:8" ht="12.75">
      <c r="D52"/>
      <c r="E52"/>
      <c r="F52"/>
      <c r="G52"/>
      <c r="H52"/>
    </row>
    <row r="53" spans="4:8" ht="12.75">
      <c r="D53"/>
      <c r="E53"/>
      <c r="F53"/>
      <c r="G53"/>
      <c r="H53"/>
    </row>
    <row r="54" spans="4:8" ht="12.75">
      <c r="D54"/>
      <c r="E54"/>
      <c r="F54"/>
      <c r="G54"/>
      <c r="H54"/>
    </row>
    <row r="55" spans="4:8" ht="12.75">
      <c r="D55"/>
      <c r="E55"/>
      <c r="F55"/>
      <c r="G55"/>
      <c r="H55"/>
    </row>
    <row r="56" spans="4:8" ht="12.75">
      <c r="D56"/>
      <c r="E56"/>
      <c r="F56"/>
      <c r="G56"/>
      <c r="H56"/>
    </row>
    <row r="57" spans="4:8" ht="12.75">
      <c r="D57"/>
      <c r="E57"/>
      <c r="F57"/>
      <c r="G57"/>
      <c r="H57"/>
    </row>
    <row r="58" spans="4:8" ht="12.75">
      <c r="D58"/>
      <c r="E58"/>
      <c r="F58"/>
      <c r="G58"/>
      <c r="H58"/>
    </row>
    <row r="59" spans="4:8" ht="12.75">
      <c r="D59"/>
      <c r="E59"/>
      <c r="F59"/>
      <c r="G59"/>
      <c r="H59"/>
    </row>
    <row r="60" spans="4:8" ht="12.75">
      <c r="D60"/>
      <c r="E60"/>
      <c r="F60"/>
      <c r="G60"/>
      <c r="H60"/>
    </row>
    <row r="61" spans="4:8" ht="12.75">
      <c r="D61"/>
      <c r="E61"/>
      <c r="F61"/>
      <c r="G61"/>
      <c r="H61"/>
    </row>
    <row r="62" spans="4:8" ht="12.75">
      <c r="D62"/>
      <c r="E62"/>
      <c r="F62"/>
      <c r="G62"/>
      <c r="H62"/>
    </row>
    <row r="63" spans="2:8" ht="12.75">
      <c r="B63" s="3"/>
      <c r="D63"/>
      <c r="E63"/>
      <c r="F63"/>
      <c r="G63"/>
      <c r="H63"/>
    </row>
    <row r="64" spans="4:8" ht="12.75">
      <c r="D64"/>
      <c r="E64"/>
      <c r="F64"/>
      <c r="G64"/>
      <c r="H64"/>
    </row>
    <row r="65" spans="4:8" ht="12.75">
      <c r="D65"/>
      <c r="E65"/>
      <c r="F65"/>
      <c r="G65"/>
      <c r="H65"/>
    </row>
    <row r="66" spans="4:8" ht="12.75">
      <c r="D66"/>
      <c r="E66"/>
      <c r="F66"/>
      <c r="G66"/>
      <c r="H66"/>
    </row>
    <row r="67" spans="4:8" ht="12.75">
      <c r="D67"/>
      <c r="E67"/>
      <c r="F67"/>
      <c r="G67"/>
      <c r="H67"/>
    </row>
    <row r="68" spans="2:8" ht="12.75">
      <c r="B68" s="3"/>
      <c r="D68"/>
      <c r="E68"/>
      <c r="F68"/>
      <c r="G68"/>
      <c r="H68"/>
    </row>
    <row r="69" spans="4:8" ht="12.75">
      <c r="D69"/>
      <c r="E69"/>
      <c r="F69"/>
      <c r="G69"/>
      <c r="H69"/>
    </row>
    <row r="70" spans="4:8" ht="12.75">
      <c r="D70"/>
      <c r="E70"/>
      <c r="F70"/>
      <c r="G70"/>
      <c r="H70"/>
    </row>
    <row r="71" spans="4:8" ht="12.75">
      <c r="D71"/>
      <c r="E71"/>
      <c r="F71"/>
      <c r="G71"/>
      <c r="H71"/>
    </row>
    <row r="72" spans="4:8" ht="12.75">
      <c r="D72"/>
      <c r="E72"/>
      <c r="F72"/>
      <c r="G72"/>
      <c r="H72"/>
    </row>
    <row r="73" spans="4:8" ht="12.75">
      <c r="D73"/>
      <c r="E73"/>
      <c r="F73"/>
      <c r="G73"/>
      <c r="H73"/>
    </row>
    <row r="74" spans="4:8" ht="12.75">
      <c r="D74"/>
      <c r="E74"/>
      <c r="F74"/>
      <c r="G74"/>
      <c r="H74"/>
    </row>
    <row r="75" spans="4:8" ht="12.75">
      <c r="D75"/>
      <c r="E75"/>
      <c r="F75"/>
      <c r="G75"/>
      <c r="H75"/>
    </row>
    <row r="76" spans="4:8" ht="12.75">
      <c r="D76"/>
      <c r="E76"/>
      <c r="F76"/>
      <c r="G76"/>
      <c r="H76"/>
    </row>
    <row r="77" spans="4:8" ht="12.75">
      <c r="D77"/>
      <c r="E77"/>
      <c r="F77"/>
      <c r="G77"/>
      <c r="H77"/>
    </row>
    <row r="78" spans="4:8" ht="12.75">
      <c r="D78"/>
      <c r="E78"/>
      <c r="F78"/>
      <c r="G78"/>
      <c r="H78"/>
    </row>
    <row r="79" spans="4:8" ht="12.75">
      <c r="D79"/>
      <c r="E79"/>
      <c r="F79"/>
      <c r="G79"/>
      <c r="H79"/>
    </row>
    <row r="80" spans="4:8" ht="12.75">
      <c r="D80"/>
      <c r="E80"/>
      <c r="F80"/>
      <c r="G80"/>
      <c r="H80"/>
    </row>
    <row r="81" spans="4:8" ht="12.75">
      <c r="D81"/>
      <c r="E81"/>
      <c r="F81"/>
      <c r="G81"/>
      <c r="H81"/>
    </row>
    <row r="82" spans="4:8" ht="12.75">
      <c r="D82"/>
      <c r="E82"/>
      <c r="F82"/>
      <c r="G82"/>
      <c r="H82"/>
    </row>
    <row r="83" spans="4:8" ht="12.75">
      <c r="D83"/>
      <c r="E83"/>
      <c r="F83"/>
      <c r="G83"/>
      <c r="H83"/>
    </row>
    <row r="84" spans="4:8" ht="12.75">
      <c r="D84"/>
      <c r="E84"/>
      <c r="F84"/>
      <c r="G84"/>
      <c r="H84"/>
    </row>
    <row r="85" spans="4:8" ht="12.75">
      <c r="D85"/>
      <c r="E85"/>
      <c r="F85"/>
      <c r="G85"/>
      <c r="H85"/>
    </row>
    <row r="86" spans="4:8" ht="12.75">
      <c r="D86"/>
      <c r="E86"/>
      <c r="F86"/>
      <c r="G86"/>
      <c r="H86"/>
    </row>
    <row r="87" spans="4:8" ht="12.75">
      <c r="D87"/>
      <c r="E87"/>
      <c r="F87"/>
      <c r="G87"/>
      <c r="H87"/>
    </row>
    <row r="88" spans="4:8" ht="12.75">
      <c r="D88"/>
      <c r="E88"/>
      <c r="F88"/>
      <c r="G88"/>
      <c r="H88"/>
    </row>
    <row r="89" spans="4:8" ht="12.75">
      <c r="D89"/>
      <c r="E89"/>
      <c r="F89"/>
      <c r="G89"/>
      <c r="H89"/>
    </row>
    <row r="90" spans="4:8" ht="12.75">
      <c r="D90"/>
      <c r="E90"/>
      <c r="F90"/>
      <c r="G90"/>
      <c r="H90"/>
    </row>
    <row r="91" spans="4:8" ht="12.75">
      <c r="D91"/>
      <c r="E91"/>
      <c r="F91"/>
      <c r="G91"/>
      <c r="H91"/>
    </row>
    <row r="92" spans="4:8" ht="12.75">
      <c r="D92"/>
      <c r="E92"/>
      <c r="F92"/>
      <c r="G92"/>
      <c r="H92"/>
    </row>
    <row r="93" spans="4:8" ht="12.75">
      <c r="D93"/>
      <c r="E93"/>
      <c r="F93"/>
      <c r="G93"/>
      <c r="H93"/>
    </row>
    <row r="94" spans="4:8" ht="12.75">
      <c r="D94"/>
      <c r="E94"/>
      <c r="F94"/>
      <c r="G94"/>
      <c r="H94"/>
    </row>
    <row r="95" spans="4:8" ht="12.75">
      <c r="D95"/>
      <c r="E95"/>
      <c r="F95"/>
      <c r="G95"/>
      <c r="H95"/>
    </row>
    <row r="96" spans="4:8" ht="12.75">
      <c r="D96"/>
      <c r="E96"/>
      <c r="F96"/>
      <c r="G96"/>
      <c r="H96"/>
    </row>
    <row r="97" spans="4:8" ht="12.75">
      <c r="D97"/>
      <c r="E97"/>
      <c r="F97"/>
      <c r="G97"/>
      <c r="H97"/>
    </row>
    <row r="98" spans="4:8" ht="12.75">
      <c r="D98"/>
      <c r="E98"/>
      <c r="F98"/>
      <c r="G98"/>
      <c r="H98"/>
    </row>
    <row r="99" spans="4:8" ht="12.75">
      <c r="D99"/>
      <c r="E99"/>
      <c r="F99"/>
      <c r="G99"/>
      <c r="H99"/>
    </row>
    <row r="100" spans="4:8" ht="12.75">
      <c r="D100"/>
      <c r="E100"/>
      <c r="F100"/>
      <c r="G100"/>
      <c r="H100"/>
    </row>
    <row r="101" spans="4:8" ht="12.75">
      <c r="D101"/>
      <c r="E101"/>
      <c r="F101"/>
      <c r="G101"/>
      <c r="H101"/>
    </row>
    <row r="102" spans="4:8" ht="12.75">
      <c r="D102"/>
      <c r="E102"/>
      <c r="F102"/>
      <c r="G102"/>
      <c r="H102"/>
    </row>
    <row r="103" spans="4:8" ht="12.75">
      <c r="D103"/>
      <c r="E103"/>
      <c r="F103"/>
      <c r="G103"/>
      <c r="H103"/>
    </row>
    <row r="104" spans="4:8" ht="12.75">
      <c r="D104"/>
      <c r="E104"/>
      <c r="F104"/>
      <c r="G104"/>
      <c r="H104"/>
    </row>
    <row r="105" spans="4:8" ht="12.75">
      <c r="D105"/>
      <c r="E105"/>
      <c r="F105"/>
      <c r="G105"/>
      <c r="H105"/>
    </row>
    <row r="106" spans="4:8" ht="12.75">
      <c r="D106"/>
      <c r="E106"/>
      <c r="F106"/>
      <c r="G106"/>
      <c r="H106"/>
    </row>
  </sheetData>
  <sheetProtection/>
  <mergeCells count="20">
    <mergeCell ref="J17:J18"/>
    <mergeCell ref="R16:R18"/>
    <mergeCell ref="S17:S18"/>
    <mergeCell ref="K17:L17"/>
    <mergeCell ref="M17:M18"/>
    <mergeCell ref="N17:N18"/>
    <mergeCell ref="A11:Q11"/>
    <mergeCell ref="A12:Q12"/>
    <mergeCell ref="B15:B18"/>
    <mergeCell ref="C15:C18"/>
    <mergeCell ref="D15:D18"/>
    <mergeCell ref="O17:O18"/>
    <mergeCell ref="P17:P18"/>
    <mergeCell ref="Q17:Q18"/>
    <mergeCell ref="E15:E18"/>
    <mergeCell ref="I16:I18"/>
    <mergeCell ref="F15:G16"/>
    <mergeCell ref="H15:H18"/>
    <mergeCell ref="F17:F18"/>
    <mergeCell ref="G17:G18"/>
  </mergeCells>
  <printOptions/>
  <pageMargins left="0" right="0" top="0" bottom="0" header="0.5118110236220472" footer="0.5118110236220472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Pabianicach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bjaneczek</dc:creator>
  <cp:keywords/>
  <dc:description/>
  <cp:lastModifiedBy>IKurpesa</cp:lastModifiedBy>
  <cp:lastPrinted>2015-01-15T11:31:04Z</cp:lastPrinted>
  <dcterms:created xsi:type="dcterms:W3CDTF">2009-11-10T15:26:38Z</dcterms:created>
  <dcterms:modified xsi:type="dcterms:W3CDTF">2015-01-15T11:34:05Z</dcterms:modified>
  <cp:category/>
  <cp:version/>
  <cp:contentType/>
  <cp:contentStatus/>
</cp:coreProperties>
</file>